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49" i="1" l="1"/>
  <c r="D45" i="1"/>
  <c r="D43" i="1"/>
  <c r="D40" i="1"/>
  <c r="D31" i="1" s="1"/>
  <c r="D37" i="1"/>
  <c r="D33" i="1"/>
  <c r="D28" i="1"/>
  <c r="D27" i="1"/>
  <c r="D22" i="1"/>
  <c r="D13" i="1"/>
  <c r="D10" i="1"/>
  <c r="D9" i="1"/>
  <c r="D5" i="1" s="1"/>
  <c r="D8" i="1"/>
  <c r="D20" i="1" l="1"/>
  <c r="D51" i="1" s="1"/>
  <c r="F6" i="1" l="1"/>
  <c r="C5" i="1"/>
  <c r="C31" i="1" l="1"/>
  <c r="F7" i="1" l="1"/>
  <c r="F8" i="1"/>
  <c r="F9" i="1" l="1"/>
  <c r="F10" i="1"/>
  <c r="F11" i="1"/>
  <c r="F12" i="1"/>
  <c r="F13" i="1"/>
  <c r="F14" i="1"/>
  <c r="F15" i="1"/>
  <c r="F16" i="1"/>
  <c r="F17" i="1"/>
  <c r="F18" i="1"/>
  <c r="F21" i="1"/>
  <c r="F22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" i="1"/>
  <c r="C20" i="1"/>
  <c r="F20" i="1" l="1"/>
  <c r="F31" i="1"/>
  <c r="C51" i="1"/>
  <c r="F51" i="1" l="1"/>
</calcChain>
</file>

<file path=xl/sharedStrings.xml><?xml version="1.0" encoding="utf-8"?>
<sst xmlns="http://schemas.openxmlformats.org/spreadsheetml/2006/main" count="48" uniqueCount="48">
  <si>
    <t xml:space="preserve">Spółdzielnia Mieszkaniowa we Wschowie informuje, że zadłużenia na poszczególnych </t>
  </si>
  <si>
    <t>Osiedle Boczna</t>
  </si>
  <si>
    <t>Lipowa 24</t>
  </si>
  <si>
    <t>Lipowa 22</t>
  </si>
  <si>
    <t>Boczna 1</t>
  </si>
  <si>
    <t>Boczna 3</t>
  </si>
  <si>
    <t>Boczna 7</t>
  </si>
  <si>
    <t>Boczna 9</t>
  </si>
  <si>
    <t>Sikorskiego 2</t>
  </si>
  <si>
    <t>Zielony Rynek 9</t>
  </si>
  <si>
    <t>Rzemieślnicza 5</t>
  </si>
  <si>
    <t>Ogrodowa 4</t>
  </si>
  <si>
    <t>Ogrodowa 6</t>
  </si>
  <si>
    <t>K.Wielkiego 19</t>
  </si>
  <si>
    <t>Kopernika 4</t>
  </si>
  <si>
    <t>Osiedle Zwycięstwa</t>
  </si>
  <si>
    <t>Kamienna 12-20</t>
  </si>
  <si>
    <t>31 Stycznia 11-19</t>
  </si>
  <si>
    <t>Wolsztyńska 15</t>
  </si>
  <si>
    <t>Wolsztyńska 17</t>
  </si>
  <si>
    <t>31 Stycznia 1-9</t>
  </si>
  <si>
    <t>Wolsztyńska 13</t>
  </si>
  <si>
    <t>Wolsztyńska 11</t>
  </si>
  <si>
    <t>Pl.Grunwaldu 3</t>
  </si>
  <si>
    <t>Berwińskiego 4</t>
  </si>
  <si>
    <t>Osiedle Jagiellonów</t>
  </si>
  <si>
    <t>Jagiellońska 6</t>
  </si>
  <si>
    <t>Jagiellońska 8</t>
  </si>
  <si>
    <t>Zygmunta Starego 1</t>
  </si>
  <si>
    <t>Jagiellońska 10</t>
  </si>
  <si>
    <t>Zygmunta Starego 3</t>
  </si>
  <si>
    <t>Jagiellońska 4</t>
  </si>
  <si>
    <t>Zygmunta Starego 2</t>
  </si>
  <si>
    <t>Jagiellońska 2</t>
  </si>
  <si>
    <t>Królowej Jadwigi 1</t>
  </si>
  <si>
    <t>Królowej Jadwigi 2</t>
  </si>
  <si>
    <t>Królowej Jadwigi 4</t>
  </si>
  <si>
    <t>Os.Jagiellonów 12</t>
  </si>
  <si>
    <t>Os.Jagiellonów 13</t>
  </si>
  <si>
    <t>Os.Jagiellonów 14</t>
  </si>
  <si>
    <t>Os.Jagiellonów 15</t>
  </si>
  <si>
    <t>Os.Jagiellonów 18</t>
  </si>
  <si>
    <t>Os.Jagiellonów 17</t>
  </si>
  <si>
    <t>Os.Jagiellonów 16</t>
  </si>
  <si>
    <t xml:space="preserve">Ogółem 3 osiedla </t>
  </si>
  <si>
    <t>wzrost/spadek w stosunku do 31.12.2018 r.</t>
  </si>
  <si>
    <t>budynkach na dzień 31.03.2019 r. przedstawiają się następująco:</t>
  </si>
  <si>
    <t>Wschowa, 05.04.2019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</si>
</sst>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4" fontId="0" fillId="0" borderId="0" xfId="0" applyNumberFormat="1"/>
    <xf numFmtId="44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8" workbookViewId="0">
      <selection activeCell="E4" sqref="E4"/>
    </sheetView>
  </sheetViews>
  <sheetFormatPr defaultRowHeight="15" x14ac:dyDescent="0.25"/>
  <cols>
    <col min="2" max="2" width="12.85546875" customWidth="1"/>
    <col min="3" max="3" width="13.140625" customWidth="1"/>
    <col min="4" max="4" width="2.28515625" customWidth="1"/>
    <col min="5" max="5" width="2.140625" customWidth="1"/>
    <col min="6" max="6" width="12.85546875" customWidth="1"/>
    <col min="8" max="8" width="13.855468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2" x14ac:dyDescent="0.25">
      <c r="A2" s="1" t="s">
        <v>46</v>
      </c>
      <c r="B2" s="1"/>
      <c r="C2" s="1"/>
      <c r="D2" s="1"/>
      <c r="E2" s="1"/>
      <c r="F2" s="1"/>
      <c r="G2" s="1"/>
      <c r="H2" s="1"/>
      <c r="L2" s="2"/>
    </row>
    <row r="3" spans="1:12" ht="0.6" customHeight="1" x14ac:dyDescent="0.25"/>
    <row r="4" spans="1:12" x14ac:dyDescent="0.25">
      <c r="F4" t="s">
        <v>45</v>
      </c>
    </row>
    <row r="5" spans="1:12" x14ac:dyDescent="0.25">
      <c r="A5" s="1" t="s">
        <v>1</v>
      </c>
      <c r="C5" s="3">
        <f>SUM(C6:C18)</f>
        <v>84364.92</v>
      </c>
      <c r="D5" s="3">
        <f>SUM(D6:D18)</f>
        <v>89954.31</v>
      </c>
      <c r="E5" s="3"/>
      <c r="F5" s="3">
        <f>C5-D5</f>
        <v>-5589.3899999999994</v>
      </c>
      <c r="G5" s="2"/>
    </row>
    <row r="6" spans="1:12" ht="12.6" customHeight="1" x14ac:dyDescent="0.25">
      <c r="A6" t="s">
        <v>13</v>
      </c>
      <c r="C6" s="2">
        <v>383.34</v>
      </c>
      <c r="D6" s="2">
        <v>703.46</v>
      </c>
      <c r="E6" s="2"/>
      <c r="F6" s="2">
        <f>C6-D6</f>
        <v>-320.12000000000006</v>
      </c>
      <c r="G6" s="2"/>
    </row>
    <row r="7" spans="1:12" x14ac:dyDescent="0.25">
      <c r="A7" t="s">
        <v>2</v>
      </c>
      <c r="C7" s="2">
        <v>1502.05</v>
      </c>
      <c r="D7" s="2">
        <v>569.45000000000005</v>
      </c>
      <c r="E7" s="2"/>
      <c r="F7" s="2">
        <f t="shared" ref="F7:F51" si="0">C7-D7</f>
        <v>932.59999999999991</v>
      </c>
      <c r="G7" s="2"/>
    </row>
    <row r="8" spans="1:12" x14ac:dyDescent="0.25">
      <c r="A8" t="s">
        <v>3</v>
      </c>
      <c r="C8" s="2">
        <v>30941.29</v>
      </c>
      <c r="D8" s="2">
        <f>14707.4+16094.55</f>
        <v>30801.949999999997</v>
      </c>
      <c r="E8" s="2"/>
      <c r="F8" s="2">
        <f t="shared" si="0"/>
        <v>139.34000000000378</v>
      </c>
      <c r="G8" s="2"/>
    </row>
    <row r="9" spans="1:12" x14ac:dyDescent="0.25">
      <c r="A9" t="s">
        <v>4</v>
      </c>
      <c r="C9" s="2">
        <v>26959.51</v>
      </c>
      <c r="D9" s="2">
        <f>13691.86+15518.39</f>
        <v>29210.25</v>
      </c>
      <c r="E9" s="2"/>
      <c r="F9" s="2">
        <f t="shared" si="0"/>
        <v>-2250.7400000000016</v>
      </c>
      <c r="G9" s="2"/>
    </row>
    <row r="10" spans="1:12" x14ac:dyDescent="0.25">
      <c r="A10" t="s">
        <v>5</v>
      </c>
      <c r="C10" s="2">
        <v>5519.04</v>
      </c>
      <c r="D10" s="2">
        <f>5511.55+2283.37</f>
        <v>7794.92</v>
      </c>
      <c r="E10" s="2"/>
      <c r="F10" s="2">
        <f t="shared" si="0"/>
        <v>-2275.88</v>
      </c>
      <c r="G10" s="2"/>
    </row>
    <row r="11" spans="1:12" x14ac:dyDescent="0.25">
      <c r="A11" t="s">
        <v>6</v>
      </c>
      <c r="C11" s="2">
        <v>622.61</v>
      </c>
      <c r="D11" s="2">
        <v>1455.89</v>
      </c>
      <c r="E11" s="2"/>
      <c r="F11" s="2">
        <f t="shared" si="0"/>
        <v>-833.28000000000009</v>
      </c>
      <c r="G11" s="2"/>
    </row>
    <row r="12" spans="1:12" x14ac:dyDescent="0.25">
      <c r="A12" t="s">
        <v>7</v>
      </c>
      <c r="C12" s="2">
        <v>724.84</v>
      </c>
      <c r="D12" s="2">
        <v>950.69</v>
      </c>
      <c r="E12" s="2"/>
      <c r="F12" s="2">
        <f t="shared" si="0"/>
        <v>-225.85000000000002</v>
      </c>
      <c r="G12" s="2"/>
    </row>
    <row r="13" spans="1:12" x14ac:dyDescent="0.25">
      <c r="A13" t="s">
        <v>8</v>
      </c>
      <c r="C13" s="2">
        <v>3711.35</v>
      </c>
      <c r="D13" s="2">
        <f>2103.95+2250.92</f>
        <v>4354.87</v>
      </c>
      <c r="E13" s="2"/>
      <c r="F13" s="2">
        <f t="shared" si="0"/>
        <v>-643.52</v>
      </c>
      <c r="G13" s="2"/>
    </row>
    <row r="14" spans="1:12" x14ac:dyDescent="0.25">
      <c r="A14" t="s">
        <v>9</v>
      </c>
      <c r="C14" s="2">
        <v>930.08</v>
      </c>
      <c r="D14" s="2">
        <v>1238</v>
      </c>
      <c r="E14" s="2"/>
      <c r="F14" s="2">
        <f t="shared" si="0"/>
        <v>-307.91999999999996</v>
      </c>
      <c r="G14" s="2"/>
    </row>
    <row r="15" spans="1:12" x14ac:dyDescent="0.25">
      <c r="A15" t="s">
        <v>10</v>
      </c>
      <c r="C15" s="2">
        <v>9202.17</v>
      </c>
      <c r="D15" s="2">
        <v>8706.16</v>
      </c>
      <c r="E15" s="2"/>
      <c r="F15" s="2">
        <f t="shared" si="0"/>
        <v>496.01000000000022</v>
      </c>
      <c r="G15" s="2"/>
    </row>
    <row r="16" spans="1:12" x14ac:dyDescent="0.25">
      <c r="A16" t="s">
        <v>11</v>
      </c>
      <c r="C16" s="2">
        <v>3052.33</v>
      </c>
      <c r="D16" s="2">
        <v>3086.79</v>
      </c>
      <c r="E16" s="2"/>
      <c r="F16" s="2">
        <f t="shared" si="0"/>
        <v>-34.460000000000036</v>
      </c>
      <c r="G16" s="2"/>
    </row>
    <row r="17" spans="1:7" x14ac:dyDescent="0.25">
      <c r="A17" t="s">
        <v>12</v>
      </c>
      <c r="C17" s="2">
        <v>607.5</v>
      </c>
      <c r="D17" s="2">
        <v>999.36</v>
      </c>
      <c r="E17" s="2"/>
      <c r="F17" s="2">
        <f t="shared" si="0"/>
        <v>-391.86</v>
      </c>
      <c r="G17" s="2"/>
    </row>
    <row r="18" spans="1:7" x14ac:dyDescent="0.25">
      <c r="A18" t="s">
        <v>14</v>
      </c>
      <c r="C18" s="2">
        <v>208.81</v>
      </c>
      <c r="D18" s="2">
        <v>82.52</v>
      </c>
      <c r="E18" s="2"/>
      <c r="F18" s="2">
        <f t="shared" si="0"/>
        <v>126.29</v>
      </c>
      <c r="G18" s="2"/>
    </row>
    <row r="19" spans="1:7" ht="7.9" customHeight="1" x14ac:dyDescent="0.25">
      <c r="C19" s="2"/>
      <c r="D19" s="2"/>
      <c r="E19" s="2"/>
      <c r="F19" s="2"/>
      <c r="G19" s="2"/>
    </row>
    <row r="20" spans="1:7" x14ac:dyDescent="0.25">
      <c r="A20" s="1" t="s">
        <v>15</v>
      </c>
      <c r="C20" s="3">
        <f>SUM(C21:C29)</f>
        <v>129341.75</v>
      </c>
      <c r="D20" s="3">
        <f>SUM(D21:D29)</f>
        <v>129469.26999999999</v>
      </c>
      <c r="E20" s="3"/>
      <c r="F20" s="3">
        <f t="shared" si="0"/>
        <v>-127.51999999998952</v>
      </c>
      <c r="G20" s="2"/>
    </row>
    <row r="21" spans="1:7" x14ac:dyDescent="0.25">
      <c r="A21" t="s">
        <v>16</v>
      </c>
      <c r="C21" s="2">
        <v>4690.82</v>
      </c>
      <c r="D21" s="2">
        <v>2462.27</v>
      </c>
      <c r="E21" s="2"/>
      <c r="F21" s="2">
        <f t="shared" si="0"/>
        <v>2228.5499999999997</v>
      </c>
      <c r="G21" s="2"/>
    </row>
    <row r="22" spans="1:7" x14ac:dyDescent="0.25">
      <c r="A22" t="s">
        <v>17</v>
      </c>
      <c r="C22" s="2">
        <v>9113.93</v>
      </c>
      <c r="D22" s="2">
        <f>7355.91+1240.85</f>
        <v>8596.76</v>
      </c>
      <c r="E22" s="2"/>
      <c r="F22" s="2">
        <f t="shared" si="0"/>
        <v>517.17000000000007</v>
      </c>
      <c r="G22" s="2"/>
    </row>
    <row r="23" spans="1:7" x14ac:dyDescent="0.25">
      <c r="A23" t="s">
        <v>18</v>
      </c>
      <c r="C23" s="2">
        <v>2322.77</v>
      </c>
      <c r="D23" s="2">
        <v>3500</v>
      </c>
      <c r="E23" s="2"/>
      <c r="F23" s="2">
        <f t="shared" si="0"/>
        <v>-1177.23</v>
      </c>
      <c r="G23" s="2"/>
    </row>
    <row r="24" spans="1:7" x14ac:dyDescent="0.25">
      <c r="A24" t="s">
        <v>19</v>
      </c>
      <c r="C24" s="2">
        <v>3041.61</v>
      </c>
      <c r="D24" s="2">
        <v>3460.3</v>
      </c>
      <c r="E24" s="2"/>
      <c r="F24" s="2">
        <f t="shared" si="0"/>
        <v>-418.69000000000005</v>
      </c>
      <c r="G24" s="2"/>
    </row>
    <row r="25" spans="1:7" x14ac:dyDescent="0.25">
      <c r="A25" t="s">
        <v>20</v>
      </c>
      <c r="C25" s="2">
        <v>1793.01</v>
      </c>
      <c r="D25" s="2">
        <v>1968.09</v>
      </c>
      <c r="E25" s="2"/>
      <c r="F25" s="2">
        <f t="shared" si="0"/>
        <v>-175.07999999999993</v>
      </c>
      <c r="G25" s="2"/>
    </row>
    <row r="26" spans="1:7" x14ac:dyDescent="0.25">
      <c r="A26" t="s">
        <v>21</v>
      </c>
      <c r="C26" s="2">
        <v>3251.64</v>
      </c>
      <c r="D26" s="2">
        <v>3788.12</v>
      </c>
      <c r="E26" s="2"/>
      <c r="F26" s="2">
        <f t="shared" si="0"/>
        <v>-536.48</v>
      </c>
      <c r="G26" s="2"/>
    </row>
    <row r="27" spans="1:7" x14ac:dyDescent="0.25">
      <c r="A27" t="s">
        <v>22</v>
      </c>
      <c r="C27" s="2">
        <v>67448.45</v>
      </c>
      <c r="D27" s="2">
        <f>15496.41+50994.45</f>
        <v>66490.86</v>
      </c>
      <c r="E27" s="2"/>
      <c r="F27" s="2">
        <f t="shared" si="0"/>
        <v>957.58999999999651</v>
      </c>
      <c r="G27" s="2"/>
    </row>
    <row r="28" spans="1:7" x14ac:dyDescent="0.25">
      <c r="A28" t="s">
        <v>23</v>
      </c>
      <c r="C28" s="2">
        <v>36814.199999999997</v>
      </c>
      <c r="D28" s="2">
        <f>20703.11+6523.05+11069.55</f>
        <v>38295.71</v>
      </c>
      <c r="E28" s="2"/>
      <c r="F28" s="2">
        <f t="shared" si="0"/>
        <v>-1481.510000000002</v>
      </c>
      <c r="G28" s="2"/>
    </row>
    <row r="29" spans="1:7" x14ac:dyDescent="0.25">
      <c r="A29" t="s">
        <v>24</v>
      </c>
      <c r="C29" s="2">
        <v>865.32</v>
      </c>
      <c r="D29" s="2">
        <v>907.16</v>
      </c>
      <c r="E29" s="2"/>
      <c r="F29" s="2">
        <f t="shared" si="0"/>
        <v>-41.839999999999918</v>
      </c>
      <c r="G29" s="2"/>
    </row>
    <row r="30" spans="1:7" ht="7.15" customHeight="1" x14ac:dyDescent="0.25">
      <c r="C30" s="2"/>
      <c r="D30" s="2"/>
      <c r="E30" s="2"/>
      <c r="F30" s="2"/>
      <c r="G30" s="2"/>
    </row>
    <row r="31" spans="1:7" x14ac:dyDescent="0.25">
      <c r="A31" s="1" t="s">
        <v>25</v>
      </c>
      <c r="C31" s="3">
        <f>SUM(C32:C49)</f>
        <v>318292.61000000004</v>
      </c>
      <c r="D31" s="3">
        <f>SUM(D32:D49)</f>
        <v>321294.40999999992</v>
      </c>
      <c r="E31" s="3"/>
      <c r="F31" s="3">
        <f t="shared" si="0"/>
        <v>-3001.7999999998719</v>
      </c>
      <c r="G31" s="2"/>
    </row>
    <row r="32" spans="1:7" x14ac:dyDescent="0.25">
      <c r="A32" t="s">
        <v>26</v>
      </c>
      <c r="C32" s="2">
        <v>1792.18</v>
      </c>
      <c r="D32" s="2">
        <v>2534.6</v>
      </c>
      <c r="E32" s="2"/>
      <c r="F32" s="2">
        <f t="shared" si="0"/>
        <v>-742.41999999999985</v>
      </c>
      <c r="G32" s="2"/>
    </row>
    <row r="33" spans="1:7" x14ac:dyDescent="0.25">
      <c r="A33" t="s">
        <v>27</v>
      </c>
      <c r="C33" s="2">
        <v>67271.539999999994</v>
      </c>
      <c r="D33" s="2">
        <f>5437.27+61653.91</f>
        <v>67091.180000000008</v>
      </c>
      <c r="E33" s="2"/>
      <c r="F33" s="2">
        <f t="shared" si="0"/>
        <v>180.35999999998603</v>
      </c>
      <c r="G33" s="2"/>
    </row>
    <row r="34" spans="1:7" x14ac:dyDescent="0.25">
      <c r="A34" t="s">
        <v>28</v>
      </c>
      <c r="C34" s="2">
        <v>1141.43</v>
      </c>
      <c r="D34" s="2">
        <v>1604.35</v>
      </c>
      <c r="E34" s="2"/>
      <c r="F34" s="2">
        <f t="shared" si="0"/>
        <v>-462.91999999999985</v>
      </c>
      <c r="G34" s="2"/>
    </row>
    <row r="35" spans="1:7" x14ac:dyDescent="0.25">
      <c r="A35" t="s">
        <v>29</v>
      </c>
      <c r="C35" s="2">
        <v>3636.52</v>
      </c>
      <c r="D35" s="2">
        <v>3224.18</v>
      </c>
      <c r="E35" s="2"/>
      <c r="F35" s="2">
        <f t="shared" si="0"/>
        <v>412.34000000000015</v>
      </c>
      <c r="G35" s="2"/>
    </row>
    <row r="36" spans="1:7" x14ac:dyDescent="0.25">
      <c r="A36" t="s">
        <v>30</v>
      </c>
      <c r="C36" s="2">
        <v>975.86</v>
      </c>
      <c r="D36" s="2">
        <v>902.84</v>
      </c>
      <c r="E36" s="2"/>
      <c r="F36" s="2">
        <f t="shared" si="0"/>
        <v>73.019999999999982</v>
      </c>
      <c r="G36" s="2"/>
    </row>
    <row r="37" spans="1:7" x14ac:dyDescent="0.25">
      <c r="A37" t="s">
        <v>31</v>
      </c>
      <c r="C37" s="2">
        <v>14607.72</v>
      </c>
      <c r="D37" s="2">
        <f>3437.74+12780.61</f>
        <v>16218.35</v>
      </c>
      <c r="E37" s="2"/>
      <c r="F37" s="2">
        <f t="shared" si="0"/>
        <v>-1610.630000000001</v>
      </c>
      <c r="G37" s="2"/>
    </row>
    <row r="38" spans="1:7" x14ac:dyDescent="0.25">
      <c r="A38" t="s">
        <v>32</v>
      </c>
      <c r="C38" s="2">
        <v>1379.45</v>
      </c>
      <c r="D38" s="2">
        <v>1494.78</v>
      </c>
      <c r="E38" s="2"/>
      <c r="F38" s="2">
        <f t="shared" si="0"/>
        <v>-115.32999999999993</v>
      </c>
      <c r="G38" s="2"/>
    </row>
    <row r="39" spans="1:7" x14ac:dyDescent="0.25">
      <c r="A39" t="s">
        <v>33</v>
      </c>
      <c r="C39" s="2">
        <v>1601.2</v>
      </c>
      <c r="D39" s="2">
        <v>2601.81</v>
      </c>
      <c r="E39" s="2"/>
      <c r="F39" s="2">
        <f t="shared" si="0"/>
        <v>-1000.6099999999999</v>
      </c>
      <c r="G39" s="2"/>
    </row>
    <row r="40" spans="1:7" x14ac:dyDescent="0.25">
      <c r="A40" t="s">
        <v>34</v>
      </c>
      <c r="C40" s="2">
        <v>69153.86</v>
      </c>
      <c r="D40" s="2">
        <f>5262.2+63238.33</f>
        <v>68500.53</v>
      </c>
      <c r="E40" s="2"/>
      <c r="F40" s="2">
        <f t="shared" si="0"/>
        <v>653.33000000000175</v>
      </c>
      <c r="G40" s="2"/>
    </row>
    <row r="41" spans="1:7" x14ac:dyDescent="0.25">
      <c r="A41" t="s">
        <v>36</v>
      </c>
      <c r="C41" s="2">
        <v>560.62</v>
      </c>
      <c r="D41" s="2">
        <v>1049.52</v>
      </c>
      <c r="E41" s="2"/>
      <c r="F41" s="2">
        <f t="shared" si="0"/>
        <v>-488.9</v>
      </c>
      <c r="G41" s="2"/>
    </row>
    <row r="42" spans="1:7" x14ac:dyDescent="0.25">
      <c r="A42" t="s">
        <v>35</v>
      </c>
      <c r="C42" s="2">
        <v>366.67</v>
      </c>
      <c r="D42" s="2">
        <v>1187.3399999999999</v>
      </c>
      <c r="E42" s="2"/>
      <c r="F42" s="2">
        <f t="shared" si="0"/>
        <v>-820.66999999999985</v>
      </c>
      <c r="G42" s="2"/>
    </row>
    <row r="43" spans="1:7" x14ac:dyDescent="0.25">
      <c r="A43" t="s">
        <v>37</v>
      </c>
      <c r="C43" s="2">
        <v>94284.66</v>
      </c>
      <c r="D43" s="2">
        <f>30.02+7273.77+83383.42</f>
        <v>90687.209999999992</v>
      </c>
      <c r="E43" s="2"/>
      <c r="F43" s="2">
        <f t="shared" si="0"/>
        <v>3597.4500000000116</v>
      </c>
      <c r="G43" s="2"/>
    </row>
    <row r="44" spans="1:7" x14ac:dyDescent="0.25">
      <c r="A44" t="s">
        <v>38</v>
      </c>
      <c r="C44" s="2">
        <v>1790.09</v>
      </c>
      <c r="D44" s="2">
        <v>2847.26</v>
      </c>
      <c r="E44" s="2"/>
      <c r="F44" s="2">
        <f t="shared" si="0"/>
        <v>-1057.1700000000003</v>
      </c>
      <c r="G44" s="2"/>
    </row>
    <row r="45" spans="1:7" x14ac:dyDescent="0.25">
      <c r="A45" t="s">
        <v>39</v>
      </c>
      <c r="C45" s="2">
        <v>40150.589999999997</v>
      </c>
      <c r="D45" s="2">
        <f>34526.28+7179.97</f>
        <v>41706.25</v>
      </c>
      <c r="E45" s="2"/>
      <c r="F45" s="2">
        <f t="shared" si="0"/>
        <v>-1555.6600000000035</v>
      </c>
      <c r="G45" s="2"/>
    </row>
    <row r="46" spans="1:7" x14ac:dyDescent="0.25">
      <c r="A46" t="s">
        <v>40</v>
      </c>
      <c r="C46" s="2">
        <v>10109.67</v>
      </c>
      <c r="D46" s="2">
        <v>7898.98</v>
      </c>
      <c r="E46" s="2"/>
      <c r="F46" s="2">
        <f t="shared" si="0"/>
        <v>2210.6900000000005</v>
      </c>
      <c r="G46" s="2"/>
    </row>
    <row r="47" spans="1:7" x14ac:dyDescent="0.25">
      <c r="A47" t="s">
        <v>41</v>
      </c>
      <c r="C47" s="2">
        <v>1800.53</v>
      </c>
      <c r="D47" s="2">
        <v>2496.38</v>
      </c>
      <c r="E47" s="2"/>
      <c r="F47" s="2">
        <f t="shared" si="0"/>
        <v>-695.85000000000014</v>
      </c>
      <c r="G47" s="2"/>
    </row>
    <row r="48" spans="1:7" x14ac:dyDescent="0.25">
      <c r="A48" t="s">
        <v>42</v>
      </c>
      <c r="C48" s="2">
        <v>618.01</v>
      </c>
      <c r="D48" s="2">
        <v>2010.37</v>
      </c>
      <c r="E48" s="2"/>
      <c r="F48" s="2">
        <f t="shared" si="0"/>
        <v>-1392.36</v>
      </c>
      <c r="G48" s="2"/>
    </row>
    <row r="49" spans="1:7" x14ac:dyDescent="0.25">
      <c r="A49" t="s">
        <v>43</v>
      </c>
      <c r="C49" s="2">
        <v>7052.01</v>
      </c>
      <c r="D49" s="2">
        <f>6205.88+1032.6</f>
        <v>7238.48</v>
      </c>
      <c r="E49" s="2"/>
      <c r="F49" s="2">
        <f t="shared" si="0"/>
        <v>-186.46999999999935</v>
      </c>
      <c r="G49" s="2"/>
    </row>
    <row r="50" spans="1:7" ht="7.9" customHeight="1" x14ac:dyDescent="0.25">
      <c r="C50" s="2"/>
      <c r="D50" s="2"/>
      <c r="E50" s="2"/>
      <c r="F50" s="2"/>
      <c r="G50" s="2"/>
    </row>
    <row r="51" spans="1:7" x14ac:dyDescent="0.25">
      <c r="A51" s="1" t="s">
        <v>44</v>
      </c>
      <c r="B51" s="1"/>
      <c r="C51" s="3">
        <f>SUM(C5+C20+C31)</f>
        <v>531999.28</v>
      </c>
      <c r="D51" s="3">
        <f>SUM(D5+D20+D31)</f>
        <v>540717.98999999987</v>
      </c>
      <c r="E51" s="3"/>
      <c r="F51" s="3">
        <f t="shared" si="0"/>
        <v>-8718.7099999998463</v>
      </c>
      <c r="G51" s="2"/>
    </row>
    <row r="52" spans="1:7" x14ac:dyDescent="0.25">
      <c r="A52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Smętek</dc:creator>
  <cp:lastModifiedBy>Agnieszka Surowiec</cp:lastModifiedBy>
  <cp:lastPrinted>2019-04-05T12:31:21Z</cp:lastPrinted>
  <dcterms:created xsi:type="dcterms:W3CDTF">2016-04-11T10:15:50Z</dcterms:created>
  <dcterms:modified xsi:type="dcterms:W3CDTF">2019-04-15T09:23:44Z</dcterms:modified>
</cp:coreProperties>
</file>